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itkovaJ\AiP_Safe_data\r-5980-1800\7165486\"/>
    </mc:Choice>
  </mc:AlternateContent>
  <xr:revisionPtr revIDLastSave="0" documentId="13_ncr:1_{FC59352F-457A-46AB-A312-04987000D087}" xr6:coauthVersionLast="47" xr6:coauthVersionMax="47" xr10:uidLastSave="{00000000-0000-0000-0000-000000000000}"/>
  <bookViews>
    <workbookView xWindow="-120" yWindow="-120" windowWidth="29040" windowHeight="15720" xr2:uid="{AA9ED149-CB9B-46DE-82FB-7F9461574D17}"/>
  </bookViews>
  <sheets>
    <sheet name="Lis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36" i="1" l="1"/>
  <c r="G36" i="1"/>
  <c r="F35" i="1"/>
  <c r="H35" i="1" s="1"/>
  <c r="E35" i="1"/>
  <c r="D35" i="1"/>
  <c r="C35" i="1"/>
  <c r="D34" i="1"/>
  <c r="C34" i="1"/>
  <c r="F34" i="1" s="1"/>
  <c r="H34" i="1" s="1"/>
  <c r="D33" i="1"/>
  <c r="C33" i="1"/>
  <c r="E33" i="1" s="1"/>
  <c r="F32" i="1"/>
  <c r="H32" i="1" s="1"/>
  <c r="E32" i="1"/>
  <c r="D32" i="1"/>
  <c r="C32" i="1"/>
  <c r="D31" i="1"/>
  <c r="C31" i="1"/>
  <c r="F31" i="1" s="1"/>
  <c r="H31" i="1" s="1"/>
  <c r="D30" i="1"/>
  <c r="C30" i="1"/>
  <c r="E30" i="1" s="1"/>
  <c r="F29" i="1"/>
  <c r="H29" i="1" s="1"/>
  <c r="E29" i="1"/>
  <c r="D29" i="1"/>
  <c r="C29" i="1"/>
  <c r="D28" i="1"/>
  <c r="C28" i="1"/>
  <c r="F28" i="1" s="1"/>
  <c r="H28" i="1" s="1"/>
  <c r="D27" i="1"/>
  <c r="D36" i="1" s="1"/>
  <c r="C27" i="1"/>
  <c r="E27" i="1" s="1"/>
  <c r="I23" i="1"/>
  <c r="D22" i="1"/>
  <c r="C22" i="1"/>
  <c r="F22" i="1" s="1"/>
  <c r="H22" i="1" s="1"/>
  <c r="D21" i="1"/>
  <c r="C21" i="1"/>
  <c r="E21" i="1" s="1"/>
  <c r="H20" i="1"/>
  <c r="F20" i="1"/>
  <c r="E20" i="1"/>
  <c r="D20" i="1"/>
  <c r="C20" i="1"/>
  <c r="D19" i="1"/>
  <c r="C19" i="1"/>
  <c r="F19" i="1" s="1"/>
  <c r="H19" i="1" s="1"/>
  <c r="D18" i="1"/>
  <c r="C18" i="1"/>
  <c r="E18" i="1" s="1"/>
  <c r="H17" i="1"/>
  <c r="F17" i="1"/>
  <c r="E17" i="1"/>
  <c r="D17" i="1"/>
  <c r="C17" i="1"/>
  <c r="D16" i="1"/>
  <c r="C16" i="1"/>
  <c r="F16" i="1" s="1"/>
  <c r="H16" i="1" s="1"/>
  <c r="D15" i="1"/>
  <c r="C15" i="1"/>
  <c r="E15" i="1" s="1"/>
  <c r="H14" i="1"/>
  <c r="F14" i="1"/>
  <c r="E14" i="1"/>
  <c r="D14" i="1"/>
  <c r="C14" i="1"/>
  <c r="D13" i="1"/>
  <c r="C13" i="1"/>
  <c r="F13" i="1" s="1"/>
  <c r="H13" i="1" s="1"/>
  <c r="D12" i="1"/>
  <c r="C12" i="1"/>
  <c r="E12" i="1" s="1"/>
  <c r="G11" i="1"/>
  <c r="G23" i="1" s="1"/>
  <c r="F11" i="1"/>
  <c r="H11" i="1" s="1"/>
  <c r="D11" i="1"/>
  <c r="C11" i="1"/>
  <c r="E11" i="1" s="1"/>
  <c r="D10" i="1"/>
  <c r="C10" i="1"/>
  <c r="F10" i="1" s="1"/>
  <c r="H10" i="1" s="1"/>
  <c r="F9" i="1"/>
  <c r="H9" i="1" s="1"/>
  <c r="D9" i="1"/>
  <c r="E9" i="1" s="1"/>
  <c r="C9" i="1"/>
  <c r="F8" i="1"/>
  <c r="D8" i="1"/>
  <c r="D23" i="1" s="1"/>
  <c r="C8" i="1"/>
  <c r="E8" i="1" s="1"/>
  <c r="E10" i="1" l="1"/>
  <c r="F12" i="1"/>
  <c r="H12" i="1" s="1"/>
  <c r="F15" i="1"/>
  <c r="H15" i="1" s="1"/>
  <c r="F18" i="1"/>
  <c r="H18" i="1" s="1"/>
  <c r="F21" i="1"/>
  <c r="H21" i="1" s="1"/>
  <c r="F27" i="1"/>
  <c r="F30" i="1"/>
  <c r="H30" i="1" s="1"/>
  <c r="F33" i="1"/>
  <c r="H33" i="1" s="1"/>
  <c r="E13" i="1"/>
  <c r="E16" i="1"/>
  <c r="E19" i="1"/>
  <c r="E22" i="1"/>
  <c r="C23" i="1"/>
  <c r="E28" i="1"/>
  <c r="E31" i="1"/>
  <c r="E34" i="1"/>
  <c r="C36" i="1"/>
  <c r="H8" i="1"/>
  <c r="H23" i="1" l="1"/>
  <c r="H27" i="1"/>
  <c r="F36" i="1"/>
  <c r="F23" i="1"/>
  <c r="E36" i="1"/>
  <c r="E23" i="1"/>
  <c r="H36" i="1" l="1"/>
</calcChain>
</file>

<file path=xl/sharedStrings.xml><?xml version="1.0" encoding="utf-8"?>
<sst xmlns="http://schemas.openxmlformats.org/spreadsheetml/2006/main" count="47" uniqueCount="39">
  <si>
    <t xml:space="preserve">Příděly do fondů jednotlivých příspěvkových organizací            </t>
  </si>
  <si>
    <t xml:space="preserve"> z hospodářského výsledku roku 2025</t>
  </si>
  <si>
    <t>Příspěvková organizace</t>
  </si>
  <si>
    <t>Vykázaný hospodářský výsledek</t>
  </si>
  <si>
    <t xml:space="preserve">Příděl do </t>
  </si>
  <si>
    <t>MŠ</t>
  </si>
  <si>
    <t>Hl. činnost</t>
  </si>
  <si>
    <t>Doplň. činnost</t>
  </si>
  <si>
    <t>Celkem</t>
  </si>
  <si>
    <t>fondu rezerv.</t>
  </si>
  <si>
    <t>fondu odměn</t>
  </si>
  <si>
    <t>MŠ A. Drabíkové</t>
  </si>
  <si>
    <t>MŠ Blatenská</t>
  </si>
  <si>
    <t>MŠ Hrabákova</t>
  </si>
  <si>
    <t>MŠ Hroncova</t>
  </si>
  <si>
    <t>MŠ Janouchova</t>
  </si>
  <si>
    <t>MŠ Jažlovická</t>
  </si>
  <si>
    <t>MŠ Konstantinova</t>
  </si>
  <si>
    <t>MŠ Křejpského</t>
  </si>
  <si>
    <t>MŠ Madolinka</t>
  </si>
  <si>
    <t>MŠ Markušova</t>
  </si>
  <si>
    <t>MŠ Mírového Hnutí</t>
  </si>
  <si>
    <t>MŠ Stachova</t>
  </si>
  <si>
    <t>MŠ Sulanského</t>
  </si>
  <si>
    <t>MŠ V Benátkách</t>
  </si>
  <si>
    <t>MŠ Vejvanovského</t>
  </si>
  <si>
    <t>MŠ CELKEM</t>
  </si>
  <si>
    <t>ZŠ</t>
  </si>
  <si>
    <t>ZŠ a MŠ Chodov</t>
  </si>
  <si>
    <t>ZŠ Campanus</t>
  </si>
  <si>
    <t>ZŠ Donovalská</t>
  </si>
  <si>
    <t>ZŠ K Milíčovu</t>
  </si>
  <si>
    <t>ZŠ Ke Kateřinkám</t>
  </si>
  <si>
    <t>ZŠ Květnového vít.</t>
  </si>
  <si>
    <t>ZŠ Mendelova</t>
  </si>
  <si>
    <t>ZŠ Mikulova</t>
  </si>
  <si>
    <t>ZŠ Pošepného</t>
  </si>
  <si>
    <t>ZŠ CELKEM</t>
  </si>
  <si>
    <t>Příloha č. 5 usnesení č. 0000/24/Z/2026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</si>
</sst>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8" x14ac:knownFonts="1">
    <font>
      <sz val="11"/>
      <color theme="1"/>
      <name val="Aptos Narrow"/>
      <family val="2"/>
      <charset val="238"/>
      <scheme val="minor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4" fillId="2" borderId="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5" fillId="0" borderId="0" xfId="0" applyFont="1"/>
    <xf numFmtId="0" fontId="6" fillId="3" borderId="12" xfId="0" applyFont="1" applyFill="1" applyBorder="1"/>
    <xf numFmtId="164" fontId="7" fillId="3" borderId="13" xfId="0" applyNumberFormat="1" applyFont="1" applyFill="1" applyBorder="1"/>
    <xf numFmtId="164" fontId="3" fillId="3" borderId="13" xfId="0" applyNumberFormat="1" applyFont="1" applyFill="1" applyBorder="1"/>
    <xf numFmtId="164" fontId="6" fillId="3" borderId="13" xfId="0" applyNumberFormat="1" applyFont="1" applyFill="1" applyBorder="1"/>
    <xf numFmtId="164" fontId="3" fillId="3" borderId="14" xfId="0" applyNumberFormat="1" applyFont="1" applyFill="1" applyBorder="1"/>
    <xf numFmtId="164" fontId="3" fillId="3" borderId="15" xfId="0" applyNumberFormat="1" applyFont="1" applyFill="1" applyBorder="1"/>
    <xf numFmtId="164" fontId="0" fillId="0" borderId="0" xfId="0" applyNumberFormat="1"/>
    <xf numFmtId="10" fontId="0" fillId="0" borderId="0" xfId="0" applyNumberFormat="1"/>
    <xf numFmtId="0" fontId="6" fillId="0" borderId="16" xfId="0" applyFont="1" applyBorder="1"/>
    <xf numFmtId="164" fontId="7" fillId="0" borderId="13" xfId="0" applyNumberFormat="1" applyFont="1" applyBorder="1"/>
    <xf numFmtId="164" fontId="3" fillId="0" borderId="13" xfId="0" applyNumberFormat="1" applyFont="1" applyBorder="1"/>
    <xf numFmtId="164" fontId="6" fillId="0" borderId="13" xfId="0" applyNumberFormat="1" applyFont="1" applyBorder="1"/>
    <xf numFmtId="164" fontId="3" fillId="0" borderId="14" xfId="0" applyNumberFormat="1" applyFont="1" applyBorder="1"/>
    <xf numFmtId="164" fontId="3" fillId="0" borderId="17" xfId="0" applyNumberFormat="1" applyFont="1" applyBorder="1"/>
    <xf numFmtId="0" fontId="6" fillId="3" borderId="16" xfId="0" applyFont="1" applyFill="1" applyBorder="1"/>
    <xf numFmtId="0" fontId="6" fillId="3" borderId="18" xfId="0" applyFont="1" applyFill="1" applyBorder="1"/>
    <xf numFmtId="0" fontId="4" fillId="2" borderId="19" xfId="0" applyFont="1" applyFill="1" applyBorder="1" applyAlignment="1">
      <alignment vertical="center"/>
    </xf>
    <xf numFmtId="164" fontId="4" fillId="2" borderId="20" xfId="0" applyNumberFormat="1" applyFont="1" applyFill="1" applyBorder="1" applyAlignment="1">
      <alignment vertical="center"/>
    </xf>
    <xf numFmtId="164" fontId="4" fillId="2" borderId="21" xfId="0" applyNumberFormat="1" applyFont="1" applyFill="1" applyBorder="1" applyAlignment="1">
      <alignment vertical="center"/>
    </xf>
    <xf numFmtId="0" fontId="6" fillId="0" borderId="0" xfId="0" applyFont="1"/>
    <xf numFmtId="164" fontId="7" fillId="0" borderId="0" xfId="0" applyNumberFormat="1" applyFont="1"/>
    <xf numFmtId="164" fontId="3" fillId="0" borderId="0" xfId="0" applyNumberFormat="1" applyFont="1"/>
    <xf numFmtId="164" fontId="6" fillId="0" borderId="0" xfId="0" applyNumberFormat="1" applyFont="1"/>
    <xf numFmtId="0" fontId="6" fillId="0" borderId="12" xfId="0" applyFont="1" applyBorder="1"/>
    <xf numFmtId="164" fontId="7" fillId="4" borderId="13" xfId="0" applyNumberFormat="1" applyFont="1" applyFill="1" applyBorder="1"/>
    <xf numFmtId="164" fontId="6" fillId="3" borderId="14" xfId="0" applyNumberFormat="1" applyFont="1" applyFill="1" applyBorder="1"/>
    <xf numFmtId="164" fontId="3" fillId="3" borderId="17" xfId="0" applyNumberFormat="1" applyFont="1" applyFill="1" applyBorder="1"/>
    <xf numFmtId="164" fontId="3" fillId="0" borderId="15" xfId="0" applyNumberFormat="1" applyFont="1" applyBorder="1"/>
    <xf numFmtId="0" fontId="6" fillId="0" borderId="18" xfId="0" applyFont="1" applyBorder="1"/>
    <xf numFmtId="164" fontId="3" fillId="0" borderId="22" xfId="0" applyNumberFormat="1" applyFont="1" applyBorder="1"/>
    <xf numFmtId="0" fontId="4" fillId="2" borderId="23" xfId="0" applyFont="1" applyFill="1" applyBorder="1" applyAlignment="1">
      <alignment vertical="center"/>
    </xf>
    <xf numFmtId="164" fontId="4" fillId="2" borderId="24" xfId="0" applyNumberFormat="1" applyFont="1" applyFill="1" applyBorder="1" applyAlignment="1">
      <alignment vertical="center"/>
    </xf>
    <xf numFmtId="164" fontId="3" fillId="4" borderId="17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&#345;&#237;sp&#283;vkov&#233;%20organizace%202016\HODNOCEN&#205;%20-%20ROZBORY-Z&#193;V.&#218;&#268;ET\Z&#225;v&#283;re&#269;n&#253;%20&#250;&#269;et\HV%202025.xls" TargetMode="External"/><Relationship Id="rId1" Type="http://schemas.openxmlformats.org/officeDocument/2006/relationships/externalLinkPath" Target="file:///K:\P&#345;&#237;sp&#283;vkov&#233;%20organizace%202016\HODNOCEN&#205;%20-%20ROZBORY-Z&#193;V.&#218;&#268;ET\Z&#225;v&#283;re&#269;n&#253;%20&#250;&#269;et\HV%202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chválení úč. závěrky"/>
      <sheetName val="Stav Fondů k 31.12.2025"/>
      <sheetName val="HV 2025"/>
      <sheetName val="Přesun do fondů za rok 2025"/>
      <sheetName val="Závěrečný účet"/>
    </sheetNames>
    <sheetDataSet>
      <sheetData sheetId="0">
        <row r="6">
          <cell r="I6">
            <v>0</v>
          </cell>
          <cell r="J6">
            <v>110604</v>
          </cell>
        </row>
        <row r="7">
          <cell r="I7">
            <v>0</v>
          </cell>
          <cell r="J7">
            <v>18758</v>
          </cell>
        </row>
        <row r="8">
          <cell r="I8">
            <v>0</v>
          </cell>
          <cell r="J8">
            <v>27360</v>
          </cell>
        </row>
        <row r="9">
          <cell r="I9">
            <v>0</v>
          </cell>
          <cell r="J9">
            <v>50396.25</v>
          </cell>
        </row>
        <row r="10">
          <cell r="I10">
            <v>0</v>
          </cell>
          <cell r="J10">
            <v>64739</v>
          </cell>
        </row>
        <row r="11">
          <cell r="I11">
            <v>0</v>
          </cell>
          <cell r="J11">
            <v>81588</v>
          </cell>
        </row>
        <row r="12">
          <cell r="I12">
            <v>0</v>
          </cell>
          <cell r="J12">
            <v>11321</v>
          </cell>
        </row>
        <row r="13">
          <cell r="I13">
            <v>0</v>
          </cell>
          <cell r="J13">
            <v>12240</v>
          </cell>
        </row>
        <row r="14">
          <cell r="I14">
            <v>2040.5999999996275</v>
          </cell>
          <cell r="J14">
            <v>99700</v>
          </cell>
        </row>
        <row r="15">
          <cell r="I15">
            <v>142.32999999821186</v>
          </cell>
          <cell r="J15">
            <v>95909</v>
          </cell>
        </row>
        <row r="16">
          <cell r="I16">
            <v>0</v>
          </cell>
          <cell r="J16">
            <v>77020.550000000047</v>
          </cell>
        </row>
        <row r="17">
          <cell r="I17">
            <v>0</v>
          </cell>
          <cell r="J17">
            <v>9570</v>
          </cell>
        </row>
        <row r="18">
          <cell r="I18">
            <v>0</v>
          </cell>
          <cell r="J18">
            <v>218748</v>
          </cell>
        </row>
        <row r="19">
          <cell r="I19">
            <v>0</v>
          </cell>
          <cell r="J19">
            <v>109364</v>
          </cell>
        </row>
        <row r="20">
          <cell r="I20">
            <v>0</v>
          </cell>
          <cell r="J20">
            <v>110050</v>
          </cell>
        </row>
        <row r="25">
          <cell r="I25">
            <v>0</v>
          </cell>
          <cell r="J25">
            <v>293730.2799999998</v>
          </cell>
        </row>
        <row r="26">
          <cell r="I26">
            <v>0</v>
          </cell>
          <cell r="J26">
            <v>791457.91999999993</v>
          </cell>
        </row>
        <row r="27">
          <cell r="I27">
            <v>0</v>
          </cell>
          <cell r="J27">
            <v>298170.35000000009</v>
          </cell>
        </row>
        <row r="28">
          <cell r="I28">
            <v>0</v>
          </cell>
          <cell r="J28">
            <v>211870.74</v>
          </cell>
        </row>
        <row r="29">
          <cell r="I29">
            <v>0</v>
          </cell>
          <cell r="J29">
            <v>88887.839999999851</v>
          </cell>
        </row>
        <row r="30">
          <cell r="I30">
            <v>0</v>
          </cell>
          <cell r="J30">
            <v>983606.58999999985</v>
          </cell>
        </row>
        <row r="31">
          <cell r="I31">
            <v>0</v>
          </cell>
          <cell r="J31">
            <v>381696.76</v>
          </cell>
        </row>
        <row r="32">
          <cell r="I32">
            <v>0</v>
          </cell>
          <cell r="J32">
            <v>292503.53000000003</v>
          </cell>
        </row>
        <row r="33">
          <cell r="I33">
            <v>0</v>
          </cell>
          <cell r="J33">
            <v>1315028.1000000001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39B83-96AF-4AB9-B096-B5A18505890C}">
  <sheetPr>
    <pageSetUpPr fitToPage="1"/>
  </sheetPr>
  <dimension ref="A1:N38"/>
  <sheetViews>
    <sheetView tabSelected="1" workbookViewId="0">
      <selection activeCell="I1" sqref="I1"/>
    </sheetView>
  </sheetViews>
  <sheetFormatPr defaultRowHeight="15" x14ac:dyDescent="0.25"/>
  <cols>
    <col min="1" max="1" width="1.5703125" customWidth="1"/>
    <col min="2" max="2" width="14" customWidth="1"/>
    <col min="3" max="7" width="13" bestFit="1" customWidth="1"/>
    <col min="8" max="8" width="13" customWidth="1"/>
    <col min="9" max="9" width="12" customWidth="1"/>
    <col min="10" max="10" width="14.7109375" bestFit="1" customWidth="1"/>
    <col min="11" max="11" width="2.85546875" customWidth="1"/>
    <col min="14" max="14" width="11.5703125" bestFit="1" customWidth="1"/>
    <col min="257" max="257" width="1.5703125" customWidth="1"/>
    <col min="258" max="258" width="14" customWidth="1"/>
    <col min="259" max="263" width="13" bestFit="1" customWidth="1"/>
    <col min="264" max="264" width="13" customWidth="1"/>
    <col min="265" max="265" width="12" customWidth="1"/>
    <col min="266" max="266" width="14.7109375" bestFit="1" customWidth="1"/>
    <col min="267" max="267" width="2.85546875" customWidth="1"/>
    <col min="270" max="270" width="11.5703125" bestFit="1" customWidth="1"/>
    <col min="513" max="513" width="1.5703125" customWidth="1"/>
    <col min="514" max="514" width="14" customWidth="1"/>
    <col min="515" max="519" width="13" bestFit="1" customWidth="1"/>
    <col min="520" max="520" width="13" customWidth="1"/>
    <col min="521" max="521" width="12" customWidth="1"/>
    <col min="522" max="522" width="14.7109375" bestFit="1" customWidth="1"/>
    <col min="523" max="523" width="2.85546875" customWidth="1"/>
    <col min="526" max="526" width="11.5703125" bestFit="1" customWidth="1"/>
    <col min="769" max="769" width="1.5703125" customWidth="1"/>
    <col min="770" max="770" width="14" customWidth="1"/>
    <col min="771" max="775" width="13" bestFit="1" customWidth="1"/>
    <col min="776" max="776" width="13" customWidth="1"/>
    <col min="777" max="777" width="12" customWidth="1"/>
    <col min="778" max="778" width="14.7109375" bestFit="1" customWidth="1"/>
    <col min="779" max="779" width="2.85546875" customWidth="1"/>
    <col min="782" max="782" width="11.5703125" bestFit="1" customWidth="1"/>
    <col min="1025" max="1025" width="1.5703125" customWidth="1"/>
    <col min="1026" max="1026" width="14" customWidth="1"/>
    <col min="1027" max="1031" width="13" bestFit="1" customWidth="1"/>
    <col min="1032" max="1032" width="13" customWidth="1"/>
    <col min="1033" max="1033" width="12" customWidth="1"/>
    <col min="1034" max="1034" width="14.7109375" bestFit="1" customWidth="1"/>
    <col min="1035" max="1035" width="2.85546875" customWidth="1"/>
    <col min="1038" max="1038" width="11.5703125" bestFit="1" customWidth="1"/>
    <col min="1281" max="1281" width="1.5703125" customWidth="1"/>
    <col min="1282" max="1282" width="14" customWidth="1"/>
    <col min="1283" max="1287" width="13" bestFit="1" customWidth="1"/>
    <col min="1288" max="1288" width="13" customWidth="1"/>
    <col min="1289" max="1289" width="12" customWidth="1"/>
    <col min="1290" max="1290" width="14.7109375" bestFit="1" customWidth="1"/>
    <col min="1291" max="1291" width="2.85546875" customWidth="1"/>
    <col min="1294" max="1294" width="11.5703125" bestFit="1" customWidth="1"/>
    <col min="1537" max="1537" width="1.5703125" customWidth="1"/>
    <col min="1538" max="1538" width="14" customWidth="1"/>
    <col min="1539" max="1543" width="13" bestFit="1" customWidth="1"/>
    <col min="1544" max="1544" width="13" customWidth="1"/>
    <col min="1545" max="1545" width="12" customWidth="1"/>
    <col min="1546" max="1546" width="14.7109375" bestFit="1" customWidth="1"/>
    <col min="1547" max="1547" width="2.85546875" customWidth="1"/>
    <col min="1550" max="1550" width="11.5703125" bestFit="1" customWidth="1"/>
    <col min="1793" max="1793" width="1.5703125" customWidth="1"/>
    <col min="1794" max="1794" width="14" customWidth="1"/>
    <col min="1795" max="1799" width="13" bestFit="1" customWidth="1"/>
    <col min="1800" max="1800" width="13" customWidth="1"/>
    <col min="1801" max="1801" width="12" customWidth="1"/>
    <col min="1802" max="1802" width="14.7109375" bestFit="1" customWidth="1"/>
    <col min="1803" max="1803" width="2.85546875" customWidth="1"/>
    <col min="1806" max="1806" width="11.5703125" bestFit="1" customWidth="1"/>
    <col min="2049" max="2049" width="1.5703125" customWidth="1"/>
    <col min="2050" max="2050" width="14" customWidth="1"/>
    <col min="2051" max="2055" width="13" bestFit="1" customWidth="1"/>
    <col min="2056" max="2056" width="13" customWidth="1"/>
    <col min="2057" max="2057" width="12" customWidth="1"/>
    <col min="2058" max="2058" width="14.7109375" bestFit="1" customWidth="1"/>
    <col min="2059" max="2059" width="2.85546875" customWidth="1"/>
    <col min="2062" max="2062" width="11.5703125" bestFit="1" customWidth="1"/>
    <col min="2305" max="2305" width="1.5703125" customWidth="1"/>
    <col min="2306" max="2306" width="14" customWidth="1"/>
    <col min="2307" max="2311" width="13" bestFit="1" customWidth="1"/>
    <col min="2312" max="2312" width="13" customWidth="1"/>
    <col min="2313" max="2313" width="12" customWidth="1"/>
    <col min="2314" max="2314" width="14.7109375" bestFit="1" customWidth="1"/>
    <col min="2315" max="2315" width="2.85546875" customWidth="1"/>
    <col min="2318" max="2318" width="11.5703125" bestFit="1" customWidth="1"/>
    <col min="2561" max="2561" width="1.5703125" customWidth="1"/>
    <col min="2562" max="2562" width="14" customWidth="1"/>
    <col min="2563" max="2567" width="13" bestFit="1" customWidth="1"/>
    <col min="2568" max="2568" width="13" customWidth="1"/>
    <col min="2569" max="2569" width="12" customWidth="1"/>
    <col min="2570" max="2570" width="14.7109375" bestFit="1" customWidth="1"/>
    <col min="2571" max="2571" width="2.85546875" customWidth="1"/>
    <col min="2574" max="2574" width="11.5703125" bestFit="1" customWidth="1"/>
    <col min="2817" max="2817" width="1.5703125" customWidth="1"/>
    <col min="2818" max="2818" width="14" customWidth="1"/>
    <col min="2819" max="2823" width="13" bestFit="1" customWidth="1"/>
    <col min="2824" max="2824" width="13" customWidth="1"/>
    <col min="2825" max="2825" width="12" customWidth="1"/>
    <col min="2826" max="2826" width="14.7109375" bestFit="1" customWidth="1"/>
    <col min="2827" max="2827" width="2.85546875" customWidth="1"/>
    <col min="2830" max="2830" width="11.5703125" bestFit="1" customWidth="1"/>
    <col min="3073" max="3073" width="1.5703125" customWidth="1"/>
    <col min="3074" max="3074" width="14" customWidth="1"/>
    <col min="3075" max="3079" width="13" bestFit="1" customWidth="1"/>
    <col min="3080" max="3080" width="13" customWidth="1"/>
    <col min="3081" max="3081" width="12" customWidth="1"/>
    <col min="3082" max="3082" width="14.7109375" bestFit="1" customWidth="1"/>
    <col min="3083" max="3083" width="2.85546875" customWidth="1"/>
    <col min="3086" max="3086" width="11.5703125" bestFit="1" customWidth="1"/>
    <col min="3329" max="3329" width="1.5703125" customWidth="1"/>
    <col min="3330" max="3330" width="14" customWidth="1"/>
    <col min="3331" max="3335" width="13" bestFit="1" customWidth="1"/>
    <col min="3336" max="3336" width="13" customWidth="1"/>
    <col min="3337" max="3337" width="12" customWidth="1"/>
    <col min="3338" max="3338" width="14.7109375" bestFit="1" customWidth="1"/>
    <col min="3339" max="3339" width="2.85546875" customWidth="1"/>
    <col min="3342" max="3342" width="11.5703125" bestFit="1" customWidth="1"/>
    <col min="3585" max="3585" width="1.5703125" customWidth="1"/>
    <col min="3586" max="3586" width="14" customWidth="1"/>
    <col min="3587" max="3591" width="13" bestFit="1" customWidth="1"/>
    <col min="3592" max="3592" width="13" customWidth="1"/>
    <col min="3593" max="3593" width="12" customWidth="1"/>
    <col min="3594" max="3594" width="14.7109375" bestFit="1" customWidth="1"/>
    <col min="3595" max="3595" width="2.85546875" customWidth="1"/>
    <col min="3598" max="3598" width="11.5703125" bestFit="1" customWidth="1"/>
    <col min="3841" max="3841" width="1.5703125" customWidth="1"/>
    <col min="3842" max="3842" width="14" customWidth="1"/>
    <col min="3843" max="3847" width="13" bestFit="1" customWidth="1"/>
    <col min="3848" max="3848" width="13" customWidth="1"/>
    <col min="3849" max="3849" width="12" customWidth="1"/>
    <col min="3850" max="3850" width="14.7109375" bestFit="1" customWidth="1"/>
    <col min="3851" max="3851" width="2.85546875" customWidth="1"/>
    <col min="3854" max="3854" width="11.5703125" bestFit="1" customWidth="1"/>
    <col min="4097" max="4097" width="1.5703125" customWidth="1"/>
    <col min="4098" max="4098" width="14" customWidth="1"/>
    <col min="4099" max="4103" width="13" bestFit="1" customWidth="1"/>
    <col min="4104" max="4104" width="13" customWidth="1"/>
    <col min="4105" max="4105" width="12" customWidth="1"/>
    <col min="4106" max="4106" width="14.7109375" bestFit="1" customWidth="1"/>
    <col min="4107" max="4107" width="2.85546875" customWidth="1"/>
    <col min="4110" max="4110" width="11.5703125" bestFit="1" customWidth="1"/>
    <col min="4353" max="4353" width="1.5703125" customWidth="1"/>
    <col min="4354" max="4354" width="14" customWidth="1"/>
    <col min="4355" max="4359" width="13" bestFit="1" customWidth="1"/>
    <col min="4360" max="4360" width="13" customWidth="1"/>
    <col min="4361" max="4361" width="12" customWidth="1"/>
    <col min="4362" max="4362" width="14.7109375" bestFit="1" customWidth="1"/>
    <col min="4363" max="4363" width="2.85546875" customWidth="1"/>
    <col min="4366" max="4366" width="11.5703125" bestFit="1" customWidth="1"/>
    <col min="4609" max="4609" width="1.5703125" customWidth="1"/>
    <col min="4610" max="4610" width="14" customWidth="1"/>
    <col min="4611" max="4615" width="13" bestFit="1" customWidth="1"/>
    <col min="4616" max="4616" width="13" customWidth="1"/>
    <col min="4617" max="4617" width="12" customWidth="1"/>
    <col min="4618" max="4618" width="14.7109375" bestFit="1" customWidth="1"/>
    <col min="4619" max="4619" width="2.85546875" customWidth="1"/>
    <col min="4622" max="4622" width="11.5703125" bestFit="1" customWidth="1"/>
    <col min="4865" max="4865" width="1.5703125" customWidth="1"/>
    <col min="4866" max="4866" width="14" customWidth="1"/>
    <col min="4867" max="4871" width="13" bestFit="1" customWidth="1"/>
    <col min="4872" max="4872" width="13" customWidth="1"/>
    <col min="4873" max="4873" width="12" customWidth="1"/>
    <col min="4874" max="4874" width="14.7109375" bestFit="1" customWidth="1"/>
    <col min="4875" max="4875" width="2.85546875" customWidth="1"/>
    <col min="4878" max="4878" width="11.5703125" bestFit="1" customWidth="1"/>
    <col min="5121" max="5121" width="1.5703125" customWidth="1"/>
    <col min="5122" max="5122" width="14" customWidth="1"/>
    <col min="5123" max="5127" width="13" bestFit="1" customWidth="1"/>
    <col min="5128" max="5128" width="13" customWidth="1"/>
    <col min="5129" max="5129" width="12" customWidth="1"/>
    <col min="5130" max="5130" width="14.7109375" bestFit="1" customWidth="1"/>
    <col min="5131" max="5131" width="2.85546875" customWidth="1"/>
    <col min="5134" max="5134" width="11.5703125" bestFit="1" customWidth="1"/>
    <col min="5377" max="5377" width="1.5703125" customWidth="1"/>
    <col min="5378" max="5378" width="14" customWidth="1"/>
    <col min="5379" max="5383" width="13" bestFit="1" customWidth="1"/>
    <col min="5384" max="5384" width="13" customWidth="1"/>
    <col min="5385" max="5385" width="12" customWidth="1"/>
    <col min="5386" max="5386" width="14.7109375" bestFit="1" customWidth="1"/>
    <col min="5387" max="5387" width="2.85546875" customWidth="1"/>
    <col min="5390" max="5390" width="11.5703125" bestFit="1" customWidth="1"/>
    <col min="5633" max="5633" width="1.5703125" customWidth="1"/>
    <col min="5634" max="5634" width="14" customWidth="1"/>
    <col min="5635" max="5639" width="13" bestFit="1" customWidth="1"/>
    <col min="5640" max="5640" width="13" customWidth="1"/>
    <col min="5641" max="5641" width="12" customWidth="1"/>
    <col min="5642" max="5642" width="14.7109375" bestFit="1" customWidth="1"/>
    <col min="5643" max="5643" width="2.85546875" customWidth="1"/>
    <col min="5646" max="5646" width="11.5703125" bestFit="1" customWidth="1"/>
    <col min="5889" max="5889" width="1.5703125" customWidth="1"/>
    <col min="5890" max="5890" width="14" customWidth="1"/>
    <col min="5891" max="5895" width="13" bestFit="1" customWidth="1"/>
    <col min="5896" max="5896" width="13" customWidth="1"/>
    <col min="5897" max="5897" width="12" customWidth="1"/>
    <col min="5898" max="5898" width="14.7109375" bestFit="1" customWidth="1"/>
    <col min="5899" max="5899" width="2.85546875" customWidth="1"/>
    <col min="5902" max="5902" width="11.5703125" bestFit="1" customWidth="1"/>
    <col min="6145" max="6145" width="1.5703125" customWidth="1"/>
    <col min="6146" max="6146" width="14" customWidth="1"/>
    <col min="6147" max="6151" width="13" bestFit="1" customWidth="1"/>
    <col min="6152" max="6152" width="13" customWidth="1"/>
    <col min="6153" max="6153" width="12" customWidth="1"/>
    <col min="6154" max="6154" width="14.7109375" bestFit="1" customWidth="1"/>
    <col min="6155" max="6155" width="2.85546875" customWidth="1"/>
    <col min="6158" max="6158" width="11.5703125" bestFit="1" customWidth="1"/>
    <col min="6401" max="6401" width="1.5703125" customWidth="1"/>
    <col min="6402" max="6402" width="14" customWidth="1"/>
    <col min="6403" max="6407" width="13" bestFit="1" customWidth="1"/>
    <col min="6408" max="6408" width="13" customWidth="1"/>
    <col min="6409" max="6409" width="12" customWidth="1"/>
    <col min="6410" max="6410" width="14.7109375" bestFit="1" customWidth="1"/>
    <col min="6411" max="6411" width="2.85546875" customWidth="1"/>
    <col min="6414" max="6414" width="11.5703125" bestFit="1" customWidth="1"/>
    <col min="6657" max="6657" width="1.5703125" customWidth="1"/>
    <col min="6658" max="6658" width="14" customWidth="1"/>
    <col min="6659" max="6663" width="13" bestFit="1" customWidth="1"/>
    <col min="6664" max="6664" width="13" customWidth="1"/>
    <col min="6665" max="6665" width="12" customWidth="1"/>
    <col min="6666" max="6666" width="14.7109375" bestFit="1" customWidth="1"/>
    <col min="6667" max="6667" width="2.85546875" customWidth="1"/>
    <col min="6670" max="6670" width="11.5703125" bestFit="1" customWidth="1"/>
    <col min="6913" max="6913" width="1.5703125" customWidth="1"/>
    <col min="6914" max="6914" width="14" customWidth="1"/>
    <col min="6915" max="6919" width="13" bestFit="1" customWidth="1"/>
    <col min="6920" max="6920" width="13" customWidth="1"/>
    <col min="6921" max="6921" width="12" customWidth="1"/>
    <col min="6922" max="6922" width="14.7109375" bestFit="1" customWidth="1"/>
    <col min="6923" max="6923" width="2.85546875" customWidth="1"/>
    <col min="6926" max="6926" width="11.5703125" bestFit="1" customWidth="1"/>
    <col min="7169" max="7169" width="1.5703125" customWidth="1"/>
    <col min="7170" max="7170" width="14" customWidth="1"/>
    <col min="7171" max="7175" width="13" bestFit="1" customWidth="1"/>
    <col min="7176" max="7176" width="13" customWidth="1"/>
    <col min="7177" max="7177" width="12" customWidth="1"/>
    <col min="7178" max="7178" width="14.7109375" bestFit="1" customWidth="1"/>
    <col min="7179" max="7179" width="2.85546875" customWidth="1"/>
    <col min="7182" max="7182" width="11.5703125" bestFit="1" customWidth="1"/>
    <col min="7425" max="7425" width="1.5703125" customWidth="1"/>
    <col min="7426" max="7426" width="14" customWidth="1"/>
    <col min="7427" max="7431" width="13" bestFit="1" customWidth="1"/>
    <col min="7432" max="7432" width="13" customWidth="1"/>
    <col min="7433" max="7433" width="12" customWidth="1"/>
    <col min="7434" max="7434" width="14.7109375" bestFit="1" customWidth="1"/>
    <col min="7435" max="7435" width="2.85546875" customWidth="1"/>
    <col min="7438" max="7438" width="11.5703125" bestFit="1" customWidth="1"/>
    <col min="7681" max="7681" width="1.5703125" customWidth="1"/>
    <col min="7682" max="7682" width="14" customWidth="1"/>
    <col min="7683" max="7687" width="13" bestFit="1" customWidth="1"/>
    <col min="7688" max="7688" width="13" customWidth="1"/>
    <col min="7689" max="7689" width="12" customWidth="1"/>
    <col min="7690" max="7690" width="14.7109375" bestFit="1" customWidth="1"/>
    <col min="7691" max="7691" width="2.85546875" customWidth="1"/>
    <col min="7694" max="7694" width="11.5703125" bestFit="1" customWidth="1"/>
    <col min="7937" max="7937" width="1.5703125" customWidth="1"/>
    <col min="7938" max="7938" width="14" customWidth="1"/>
    <col min="7939" max="7943" width="13" bestFit="1" customWidth="1"/>
    <col min="7944" max="7944" width="13" customWidth="1"/>
    <col min="7945" max="7945" width="12" customWidth="1"/>
    <col min="7946" max="7946" width="14.7109375" bestFit="1" customWidth="1"/>
    <col min="7947" max="7947" width="2.85546875" customWidth="1"/>
    <col min="7950" max="7950" width="11.5703125" bestFit="1" customWidth="1"/>
    <col min="8193" max="8193" width="1.5703125" customWidth="1"/>
    <col min="8194" max="8194" width="14" customWidth="1"/>
    <col min="8195" max="8199" width="13" bestFit="1" customWidth="1"/>
    <col min="8200" max="8200" width="13" customWidth="1"/>
    <col min="8201" max="8201" width="12" customWidth="1"/>
    <col min="8202" max="8202" width="14.7109375" bestFit="1" customWidth="1"/>
    <col min="8203" max="8203" width="2.85546875" customWidth="1"/>
    <col min="8206" max="8206" width="11.5703125" bestFit="1" customWidth="1"/>
    <col min="8449" max="8449" width="1.5703125" customWidth="1"/>
    <col min="8450" max="8450" width="14" customWidth="1"/>
    <col min="8451" max="8455" width="13" bestFit="1" customWidth="1"/>
    <col min="8456" max="8456" width="13" customWidth="1"/>
    <col min="8457" max="8457" width="12" customWidth="1"/>
    <col min="8458" max="8458" width="14.7109375" bestFit="1" customWidth="1"/>
    <col min="8459" max="8459" width="2.85546875" customWidth="1"/>
    <col min="8462" max="8462" width="11.5703125" bestFit="1" customWidth="1"/>
    <col min="8705" max="8705" width="1.5703125" customWidth="1"/>
    <col min="8706" max="8706" width="14" customWidth="1"/>
    <col min="8707" max="8711" width="13" bestFit="1" customWidth="1"/>
    <col min="8712" max="8712" width="13" customWidth="1"/>
    <col min="8713" max="8713" width="12" customWidth="1"/>
    <col min="8714" max="8714" width="14.7109375" bestFit="1" customWidth="1"/>
    <col min="8715" max="8715" width="2.85546875" customWidth="1"/>
    <col min="8718" max="8718" width="11.5703125" bestFit="1" customWidth="1"/>
    <col min="8961" max="8961" width="1.5703125" customWidth="1"/>
    <col min="8962" max="8962" width="14" customWidth="1"/>
    <col min="8963" max="8967" width="13" bestFit="1" customWidth="1"/>
    <col min="8968" max="8968" width="13" customWidth="1"/>
    <col min="8969" max="8969" width="12" customWidth="1"/>
    <col min="8970" max="8970" width="14.7109375" bestFit="1" customWidth="1"/>
    <col min="8971" max="8971" width="2.85546875" customWidth="1"/>
    <col min="8974" max="8974" width="11.5703125" bestFit="1" customWidth="1"/>
    <col min="9217" max="9217" width="1.5703125" customWidth="1"/>
    <col min="9218" max="9218" width="14" customWidth="1"/>
    <col min="9219" max="9223" width="13" bestFit="1" customWidth="1"/>
    <col min="9224" max="9224" width="13" customWidth="1"/>
    <col min="9225" max="9225" width="12" customWidth="1"/>
    <col min="9226" max="9226" width="14.7109375" bestFit="1" customWidth="1"/>
    <col min="9227" max="9227" width="2.85546875" customWidth="1"/>
    <col min="9230" max="9230" width="11.5703125" bestFit="1" customWidth="1"/>
    <col min="9473" max="9473" width="1.5703125" customWidth="1"/>
    <col min="9474" max="9474" width="14" customWidth="1"/>
    <col min="9475" max="9479" width="13" bestFit="1" customWidth="1"/>
    <col min="9480" max="9480" width="13" customWidth="1"/>
    <col min="9481" max="9481" width="12" customWidth="1"/>
    <col min="9482" max="9482" width="14.7109375" bestFit="1" customWidth="1"/>
    <col min="9483" max="9483" width="2.85546875" customWidth="1"/>
    <col min="9486" max="9486" width="11.5703125" bestFit="1" customWidth="1"/>
    <col min="9729" max="9729" width="1.5703125" customWidth="1"/>
    <col min="9730" max="9730" width="14" customWidth="1"/>
    <col min="9731" max="9735" width="13" bestFit="1" customWidth="1"/>
    <col min="9736" max="9736" width="13" customWidth="1"/>
    <col min="9737" max="9737" width="12" customWidth="1"/>
    <col min="9738" max="9738" width="14.7109375" bestFit="1" customWidth="1"/>
    <col min="9739" max="9739" width="2.85546875" customWidth="1"/>
    <col min="9742" max="9742" width="11.5703125" bestFit="1" customWidth="1"/>
    <col min="9985" max="9985" width="1.5703125" customWidth="1"/>
    <col min="9986" max="9986" width="14" customWidth="1"/>
    <col min="9987" max="9991" width="13" bestFit="1" customWidth="1"/>
    <col min="9992" max="9992" width="13" customWidth="1"/>
    <col min="9993" max="9993" width="12" customWidth="1"/>
    <col min="9994" max="9994" width="14.7109375" bestFit="1" customWidth="1"/>
    <col min="9995" max="9995" width="2.85546875" customWidth="1"/>
    <col min="9998" max="9998" width="11.5703125" bestFit="1" customWidth="1"/>
    <col min="10241" max="10241" width="1.5703125" customWidth="1"/>
    <col min="10242" max="10242" width="14" customWidth="1"/>
    <col min="10243" max="10247" width="13" bestFit="1" customWidth="1"/>
    <col min="10248" max="10248" width="13" customWidth="1"/>
    <col min="10249" max="10249" width="12" customWidth="1"/>
    <col min="10250" max="10250" width="14.7109375" bestFit="1" customWidth="1"/>
    <col min="10251" max="10251" width="2.85546875" customWidth="1"/>
    <col min="10254" max="10254" width="11.5703125" bestFit="1" customWidth="1"/>
    <col min="10497" max="10497" width="1.5703125" customWidth="1"/>
    <col min="10498" max="10498" width="14" customWidth="1"/>
    <col min="10499" max="10503" width="13" bestFit="1" customWidth="1"/>
    <col min="10504" max="10504" width="13" customWidth="1"/>
    <col min="10505" max="10505" width="12" customWidth="1"/>
    <col min="10506" max="10506" width="14.7109375" bestFit="1" customWidth="1"/>
    <col min="10507" max="10507" width="2.85546875" customWidth="1"/>
    <col min="10510" max="10510" width="11.5703125" bestFit="1" customWidth="1"/>
    <col min="10753" max="10753" width="1.5703125" customWidth="1"/>
    <col min="10754" max="10754" width="14" customWidth="1"/>
    <col min="10755" max="10759" width="13" bestFit="1" customWidth="1"/>
    <col min="10760" max="10760" width="13" customWidth="1"/>
    <col min="10761" max="10761" width="12" customWidth="1"/>
    <col min="10762" max="10762" width="14.7109375" bestFit="1" customWidth="1"/>
    <col min="10763" max="10763" width="2.85546875" customWidth="1"/>
    <col min="10766" max="10766" width="11.5703125" bestFit="1" customWidth="1"/>
    <col min="11009" max="11009" width="1.5703125" customWidth="1"/>
    <col min="11010" max="11010" width="14" customWidth="1"/>
    <col min="11011" max="11015" width="13" bestFit="1" customWidth="1"/>
    <col min="11016" max="11016" width="13" customWidth="1"/>
    <col min="11017" max="11017" width="12" customWidth="1"/>
    <col min="11018" max="11018" width="14.7109375" bestFit="1" customWidth="1"/>
    <col min="11019" max="11019" width="2.85546875" customWidth="1"/>
    <col min="11022" max="11022" width="11.5703125" bestFit="1" customWidth="1"/>
    <col min="11265" max="11265" width="1.5703125" customWidth="1"/>
    <col min="11266" max="11266" width="14" customWidth="1"/>
    <col min="11267" max="11271" width="13" bestFit="1" customWidth="1"/>
    <col min="11272" max="11272" width="13" customWidth="1"/>
    <col min="11273" max="11273" width="12" customWidth="1"/>
    <col min="11274" max="11274" width="14.7109375" bestFit="1" customWidth="1"/>
    <col min="11275" max="11275" width="2.85546875" customWidth="1"/>
    <col min="11278" max="11278" width="11.5703125" bestFit="1" customWidth="1"/>
    <col min="11521" max="11521" width="1.5703125" customWidth="1"/>
    <col min="11522" max="11522" width="14" customWidth="1"/>
    <col min="11523" max="11527" width="13" bestFit="1" customWidth="1"/>
    <col min="11528" max="11528" width="13" customWidth="1"/>
    <col min="11529" max="11529" width="12" customWidth="1"/>
    <col min="11530" max="11530" width="14.7109375" bestFit="1" customWidth="1"/>
    <col min="11531" max="11531" width="2.85546875" customWidth="1"/>
    <col min="11534" max="11534" width="11.5703125" bestFit="1" customWidth="1"/>
    <col min="11777" max="11777" width="1.5703125" customWidth="1"/>
    <col min="11778" max="11778" width="14" customWidth="1"/>
    <col min="11779" max="11783" width="13" bestFit="1" customWidth="1"/>
    <col min="11784" max="11784" width="13" customWidth="1"/>
    <col min="11785" max="11785" width="12" customWidth="1"/>
    <col min="11786" max="11786" width="14.7109375" bestFit="1" customWidth="1"/>
    <col min="11787" max="11787" width="2.85546875" customWidth="1"/>
    <col min="11790" max="11790" width="11.5703125" bestFit="1" customWidth="1"/>
    <col min="12033" max="12033" width="1.5703125" customWidth="1"/>
    <col min="12034" max="12034" width="14" customWidth="1"/>
    <col min="12035" max="12039" width="13" bestFit="1" customWidth="1"/>
    <col min="12040" max="12040" width="13" customWidth="1"/>
    <col min="12041" max="12041" width="12" customWidth="1"/>
    <col min="12042" max="12042" width="14.7109375" bestFit="1" customWidth="1"/>
    <col min="12043" max="12043" width="2.85546875" customWidth="1"/>
    <col min="12046" max="12046" width="11.5703125" bestFit="1" customWidth="1"/>
    <col min="12289" max="12289" width="1.5703125" customWidth="1"/>
    <col min="12290" max="12290" width="14" customWidth="1"/>
    <col min="12291" max="12295" width="13" bestFit="1" customWidth="1"/>
    <col min="12296" max="12296" width="13" customWidth="1"/>
    <col min="12297" max="12297" width="12" customWidth="1"/>
    <col min="12298" max="12298" width="14.7109375" bestFit="1" customWidth="1"/>
    <col min="12299" max="12299" width="2.85546875" customWidth="1"/>
    <col min="12302" max="12302" width="11.5703125" bestFit="1" customWidth="1"/>
    <col min="12545" max="12545" width="1.5703125" customWidth="1"/>
    <col min="12546" max="12546" width="14" customWidth="1"/>
    <col min="12547" max="12551" width="13" bestFit="1" customWidth="1"/>
    <col min="12552" max="12552" width="13" customWidth="1"/>
    <col min="12553" max="12553" width="12" customWidth="1"/>
    <col min="12554" max="12554" width="14.7109375" bestFit="1" customWidth="1"/>
    <col min="12555" max="12555" width="2.85546875" customWidth="1"/>
    <col min="12558" max="12558" width="11.5703125" bestFit="1" customWidth="1"/>
    <col min="12801" max="12801" width="1.5703125" customWidth="1"/>
    <col min="12802" max="12802" width="14" customWidth="1"/>
    <col min="12803" max="12807" width="13" bestFit="1" customWidth="1"/>
    <col min="12808" max="12808" width="13" customWidth="1"/>
    <col min="12809" max="12809" width="12" customWidth="1"/>
    <col min="12810" max="12810" width="14.7109375" bestFit="1" customWidth="1"/>
    <col min="12811" max="12811" width="2.85546875" customWidth="1"/>
    <col min="12814" max="12814" width="11.5703125" bestFit="1" customWidth="1"/>
    <col min="13057" max="13057" width="1.5703125" customWidth="1"/>
    <col min="13058" max="13058" width="14" customWidth="1"/>
    <col min="13059" max="13063" width="13" bestFit="1" customWidth="1"/>
    <col min="13064" max="13064" width="13" customWidth="1"/>
    <col min="13065" max="13065" width="12" customWidth="1"/>
    <col min="13066" max="13066" width="14.7109375" bestFit="1" customWidth="1"/>
    <col min="13067" max="13067" width="2.85546875" customWidth="1"/>
    <col min="13070" max="13070" width="11.5703125" bestFit="1" customWidth="1"/>
    <col min="13313" max="13313" width="1.5703125" customWidth="1"/>
    <col min="13314" max="13314" width="14" customWidth="1"/>
    <col min="13315" max="13319" width="13" bestFit="1" customWidth="1"/>
    <col min="13320" max="13320" width="13" customWidth="1"/>
    <col min="13321" max="13321" width="12" customWidth="1"/>
    <col min="13322" max="13322" width="14.7109375" bestFit="1" customWidth="1"/>
    <col min="13323" max="13323" width="2.85546875" customWidth="1"/>
    <col min="13326" max="13326" width="11.5703125" bestFit="1" customWidth="1"/>
    <col min="13569" max="13569" width="1.5703125" customWidth="1"/>
    <col min="13570" max="13570" width="14" customWidth="1"/>
    <col min="13571" max="13575" width="13" bestFit="1" customWidth="1"/>
    <col min="13576" max="13576" width="13" customWidth="1"/>
    <col min="13577" max="13577" width="12" customWidth="1"/>
    <col min="13578" max="13578" width="14.7109375" bestFit="1" customWidth="1"/>
    <col min="13579" max="13579" width="2.85546875" customWidth="1"/>
    <col min="13582" max="13582" width="11.5703125" bestFit="1" customWidth="1"/>
    <col min="13825" max="13825" width="1.5703125" customWidth="1"/>
    <col min="13826" max="13826" width="14" customWidth="1"/>
    <col min="13827" max="13831" width="13" bestFit="1" customWidth="1"/>
    <col min="13832" max="13832" width="13" customWidth="1"/>
    <col min="13833" max="13833" width="12" customWidth="1"/>
    <col min="13834" max="13834" width="14.7109375" bestFit="1" customWidth="1"/>
    <col min="13835" max="13835" width="2.85546875" customWidth="1"/>
    <col min="13838" max="13838" width="11.5703125" bestFit="1" customWidth="1"/>
    <col min="14081" max="14081" width="1.5703125" customWidth="1"/>
    <col min="14082" max="14082" width="14" customWidth="1"/>
    <col min="14083" max="14087" width="13" bestFit="1" customWidth="1"/>
    <col min="14088" max="14088" width="13" customWidth="1"/>
    <col min="14089" max="14089" width="12" customWidth="1"/>
    <col min="14090" max="14090" width="14.7109375" bestFit="1" customWidth="1"/>
    <col min="14091" max="14091" width="2.85546875" customWidth="1"/>
    <col min="14094" max="14094" width="11.5703125" bestFit="1" customWidth="1"/>
    <col min="14337" max="14337" width="1.5703125" customWidth="1"/>
    <col min="14338" max="14338" width="14" customWidth="1"/>
    <col min="14339" max="14343" width="13" bestFit="1" customWidth="1"/>
    <col min="14344" max="14344" width="13" customWidth="1"/>
    <col min="14345" max="14345" width="12" customWidth="1"/>
    <col min="14346" max="14346" width="14.7109375" bestFit="1" customWidth="1"/>
    <col min="14347" max="14347" width="2.85546875" customWidth="1"/>
    <col min="14350" max="14350" width="11.5703125" bestFit="1" customWidth="1"/>
    <col min="14593" max="14593" width="1.5703125" customWidth="1"/>
    <col min="14594" max="14594" width="14" customWidth="1"/>
    <col min="14595" max="14599" width="13" bestFit="1" customWidth="1"/>
    <col min="14600" max="14600" width="13" customWidth="1"/>
    <col min="14601" max="14601" width="12" customWidth="1"/>
    <col min="14602" max="14602" width="14.7109375" bestFit="1" customWidth="1"/>
    <col min="14603" max="14603" width="2.85546875" customWidth="1"/>
    <col min="14606" max="14606" width="11.5703125" bestFit="1" customWidth="1"/>
    <col min="14849" max="14849" width="1.5703125" customWidth="1"/>
    <col min="14850" max="14850" width="14" customWidth="1"/>
    <col min="14851" max="14855" width="13" bestFit="1" customWidth="1"/>
    <col min="14856" max="14856" width="13" customWidth="1"/>
    <col min="14857" max="14857" width="12" customWidth="1"/>
    <col min="14858" max="14858" width="14.7109375" bestFit="1" customWidth="1"/>
    <col min="14859" max="14859" width="2.85546875" customWidth="1"/>
    <col min="14862" max="14862" width="11.5703125" bestFit="1" customWidth="1"/>
    <col min="15105" max="15105" width="1.5703125" customWidth="1"/>
    <col min="15106" max="15106" width="14" customWidth="1"/>
    <col min="15107" max="15111" width="13" bestFit="1" customWidth="1"/>
    <col min="15112" max="15112" width="13" customWidth="1"/>
    <col min="15113" max="15113" width="12" customWidth="1"/>
    <col min="15114" max="15114" width="14.7109375" bestFit="1" customWidth="1"/>
    <col min="15115" max="15115" width="2.85546875" customWidth="1"/>
    <col min="15118" max="15118" width="11.5703125" bestFit="1" customWidth="1"/>
    <col min="15361" max="15361" width="1.5703125" customWidth="1"/>
    <col min="15362" max="15362" width="14" customWidth="1"/>
    <col min="15363" max="15367" width="13" bestFit="1" customWidth="1"/>
    <col min="15368" max="15368" width="13" customWidth="1"/>
    <col min="15369" max="15369" width="12" customWidth="1"/>
    <col min="15370" max="15370" width="14.7109375" bestFit="1" customWidth="1"/>
    <col min="15371" max="15371" width="2.85546875" customWidth="1"/>
    <col min="15374" max="15374" width="11.5703125" bestFit="1" customWidth="1"/>
    <col min="15617" max="15617" width="1.5703125" customWidth="1"/>
    <col min="15618" max="15618" width="14" customWidth="1"/>
    <col min="15619" max="15623" width="13" bestFit="1" customWidth="1"/>
    <col min="15624" max="15624" width="13" customWidth="1"/>
    <col min="15625" max="15625" width="12" customWidth="1"/>
    <col min="15626" max="15626" width="14.7109375" bestFit="1" customWidth="1"/>
    <col min="15627" max="15627" width="2.85546875" customWidth="1"/>
    <col min="15630" max="15630" width="11.5703125" bestFit="1" customWidth="1"/>
    <col min="15873" max="15873" width="1.5703125" customWidth="1"/>
    <col min="15874" max="15874" width="14" customWidth="1"/>
    <col min="15875" max="15879" width="13" bestFit="1" customWidth="1"/>
    <col min="15880" max="15880" width="13" customWidth="1"/>
    <col min="15881" max="15881" width="12" customWidth="1"/>
    <col min="15882" max="15882" width="14.7109375" bestFit="1" customWidth="1"/>
    <col min="15883" max="15883" width="2.85546875" customWidth="1"/>
    <col min="15886" max="15886" width="11.5703125" bestFit="1" customWidth="1"/>
    <col min="16129" max="16129" width="1.5703125" customWidth="1"/>
    <col min="16130" max="16130" width="14" customWidth="1"/>
    <col min="16131" max="16135" width="13" bestFit="1" customWidth="1"/>
    <col min="16136" max="16136" width="13" customWidth="1"/>
    <col min="16137" max="16137" width="12" customWidth="1"/>
    <col min="16138" max="16138" width="14.7109375" bestFit="1" customWidth="1"/>
    <col min="16139" max="16139" width="2.85546875" customWidth="1"/>
    <col min="16142" max="16142" width="11.5703125" bestFit="1" customWidth="1"/>
  </cols>
  <sheetData>
    <row r="1" spans="1:14" x14ac:dyDescent="0.25">
      <c r="E1" s="1"/>
      <c r="F1" s="1"/>
      <c r="G1" s="1"/>
      <c r="I1" s="2" t="s">
        <v>38</v>
      </c>
    </row>
    <row r="2" spans="1:14" x14ac:dyDescent="0.25">
      <c r="E2" s="1"/>
      <c r="F2" s="1"/>
      <c r="G2" s="1"/>
      <c r="I2" s="2"/>
    </row>
    <row r="3" spans="1:14" ht="15.75" x14ac:dyDescent="0.25">
      <c r="A3" s="45" t="s">
        <v>0</v>
      </c>
      <c r="B3" s="45"/>
      <c r="C3" s="45"/>
      <c r="D3" s="45"/>
      <c r="E3" s="45"/>
      <c r="F3" s="45"/>
      <c r="G3" s="45"/>
      <c r="H3" s="45"/>
      <c r="I3" s="45"/>
    </row>
    <row r="4" spans="1:14" ht="15.75" x14ac:dyDescent="0.25">
      <c r="A4" s="46" t="s">
        <v>1</v>
      </c>
      <c r="B4" s="47"/>
      <c r="C4" s="47"/>
      <c r="D4" s="47"/>
      <c r="E4" s="47"/>
      <c r="F4" s="47"/>
      <c r="G4" s="47"/>
      <c r="H4" s="47"/>
      <c r="I4" s="47"/>
    </row>
    <row r="5" spans="1:14" ht="15.75" thickBot="1" x14ac:dyDescent="0.3"/>
    <row r="6" spans="1:14" ht="22.5" x14ac:dyDescent="0.25">
      <c r="B6" s="3" t="s">
        <v>2</v>
      </c>
      <c r="C6" s="48" t="s">
        <v>3</v>
      </c>
      <c r="D6" s="49"/>
      <c r="E6" s="50"/>
      <c r="F6" s="48" t="s">
        <v>4</v>
      </c>
      <c r="G6" s="49"/>
      <c r="H6" s="49"/>
      <c r="I6" s="51"/>
    </row>
    <row r="7" spans="1:14" ht="15.75" thickBot="1" x14ac:dyDescent="0.3">
      <c r="B7" s="4" t="s">
        <v>5</v>
      </c>
      <c r="C7" s="5" t="s">
        <v>6</v>
      </c>
      <c r="D7" s="5" t="s">
        <v>7</v>
      </c>
      <c r="E7" s="6" t="s">
        <v>8</v>
      </c>
      <c r="F7" s="42" t="s">
        <v>9</v>
      </c>
      <c r="G7" s="43"/>
      <c r="H7" s="44"/>
      <c r="I7" s="7" t="s">
        <v>10</v>
      </c>
      <c r="J7" s="8"/>
    </row>
    <row r="8" spans="1:14" x14ac:dyDescent="0.25">
      <c r="B8" s="9" t="s">
        <v>11</v>
      </c>
      <c r="C8" s="10">
        <f>'[1]Schválení úč. závěrky'!I6</f>
        <v>0</v>
      </c>
      <c r="D8" s="10">
        <f>'[1]Schválení úč. závěrky'!J6</f>
        <v>110604</v>
      </c>
      <c r="E8" s="11">
        <f>C8+D8</f>
        <v>110604</v>
      </c>
      <c r="F8" s="12">
        <f>C8</f>
        <v>0</v>
      </c>
      <c r="G8" s="12">
        <v>90604</v>
      </c>
      <c r="H8" s="13">
        <f t="shared" ref="H8:H19" si="0">F8+G8</f>
        <v>90604</v>
      </c>
      <c r="I8" s="14">
        <v>20000</v>
      </c>
      <c r="J8" s="15"/>
      <c r="L8" s="16"/>
      <c r="N8" s="15"/>
    </row>
    <row r="9" spans="1:14" x14ac:dyDescent="0.25">
      <c r="B9" s="17" t="s">
        <v>12</v>
      </c>
      <c r="C9" s="18">
        <f>'[1]Schválení úč. závěrky'!I7</f>
        <v>0</v>
      </c>
      <c r="D9" s="18">
        <f>'[1]Schválení úč. závěrky'!J7</f>
        <v>18758</v>
      </c>
      <c r="E9" s="19">
        <f t="shared" ref="E9:E22" si="1">C9+D9</f>
        <v>18758</v>
      </c>
      <c r="F9" s="20">
        <f t="shared" ref="F9:F22" si="2">C9</f>
        <v>0</v>
      </c>
      <c r="G9" s="20">
        <v>15058</v>
      </c>
      <c r="H9" s="21">
        <f t="shared" si="0"/>
        <v>15058</v>
      </c>
      <c r="I9" s="22">
        <v>3700</v>
      </c>
      <c r="J9" s="15"/>
      <c r="L9" s="16"/>
      <c r="N9" s="15"/>
    </row>
    <row r="10" spans="1:14" x14ac:dyDescent="0.25">
      <c r="B10" s="23" t="s">
        <v>13</v>
      </c>
      <c r="C10" s="10">
        <f>'[1]Schválení úč. závěrky'!I8</f>
        <v>0</v>
      </c>
      <c r="D10" s="10">
        <f>'[1]Schválení úč. závěrky'!J8</f>
        <v>27360</v>
      </c>
      <c r="E10" s="11">
        <f t="shared" si="1"/>
        <v>27360</v>
      </c>
      <c r="F10" s="12">
        <f t="shared" si="2"/>
        <v>0</v>
      </c>
      <c r="G10" s="12">
        <v>21960</v>
      </c>
      <c r="H10" s="13">
        <f t="shared" si="0"/>
        <v>21960</v>
      </c>
      <c r="I10" s="14">
        <v>5400</v>
      </c>
      <c r="J10" s="15"/>
      <c r="L10" s="16"/>
      <c r="N10" s="15"/>
    </row>
    <row r="11" spans="1:14" x14ac:dyDescent="0.25">
      <c r="B11" s="17" t="s">
        <v>14</v>
      </c>
      <c r="C11" s="18">
        <f>'[1]Schválení úč. závěrky'!I9</f>
        <v>0</v>
      </c>
      <c r="D11" s="18">
        <f>'[1]Schválení úč. závěrky'!J9</f>
        <v>50396.25</v>
      </c>
      <c r="E11" s="19">
        <f t="shared" si="1"/>
        <v>50396.25</v>
      </c>
      <c r="F11" s="20">
        <f t="shared" si="2"/>
        <v>0</v>
      </c>
      <c r="G11" s="20">
        <f>35277.45+5118.8</f>
        <v>40396.25</v>
      </c>
      <c r="H11" s="21">
        <f>F11+G11</f>
        <v>40396.25</v>
      </c>
      <c r="I11" s="22">
        <v>10000</v>
      </c>
      <c r="J11" s="15"/>
      <c r="L11" s="16"/>
      <c r="N11" s="15"/>
    </row>
    <row r="12" spans="1:14" x14ac:dyDescent="0.25">
      <c r="B12" s="23" t="s">
        <v>15</v>
      </c>
      <c r="C12" s="10">
        <f>'[1]Schválení úč. závěrky'!I10</f>
        <v>0</v>
      </c>
      <c r="D12" s="10">
        <f>'[1]Schválení úč. závěrky'!J10</f>
        <v>64739</v>
      </c>
      <c r="E12" s="11">
        <f t="shared" si="1"/>
        <v>64739</v>
      </c>
      <c r="F12" s="12">
        <f t="shared" si="2"/>
        <v>0</v>
      </c>
      <c r="G12" s="12">
        <v>52739</v>
      </c>
      <c r="H12" s="13">
        <f t="shared" si="0"/>
        <v>52739</v>
      </c>
      <c r="I12" s="14">
        <v>12000</v>
      </c>
      <c r="J12" s="15"/>
      <c r="L12" s="16"/>
      <c r="N12" s="15"/>
    </row>
    <row r="13" spans="1:14" x14ac:dyDescent="0.25">
      <c r="B13" s="17" t="s">
        <v>16</v>
      </c>
      <c r="C13" s="18">
        <f>'[1]Schválení úč. závěrky'!I11</f>
        <v>0</v>
      </c>
      <c r="D13" s="18">
        <f>'[1]Schválení úč. závěrky'!J11</f>
        <v>81588</v>
      </c>
      <c r="E13" s="19">
        <f t="shared" si="1"/>
        <v>81588</v>
      </c>
      <c r="F13" s="20">
        <f t="shared" si="2"/>
        <v>0</v>
      </c>
      <c r="G13" s="20">
        <v>65588</v>
      </c>
      <c r="H13" s="21">
        <f t="shared" si="0"/>
        <v>65588</v>
      </c>
      <c r="I13" s="22">
        <v>16000</v>
      </c>
      <c r="J13" s="15"/>
      <c r="L13" s="16"/>
      <c r="N13" s="15"/>
    </row>
    <row r="14" spans="1:14" x14ac:dyDescent="0.25">
      <c r="B14" s="23" t="s">
        <v>17</v>
      </c>
      <c r="C14" s="10">
        <f>'[1]Schválení úč. závěrky'!I12</f>
        <v>0</v>
      </c>
      <c r="D14" s="10">
        <f>'[1]Schválení úč. závěrky'!J12</f>
        <v>11321</v>
      </c>
      <c r="E14" s="11">
        <f t="shared" si="1"/>
        <v>11321</v>
      </c>
      <c r="F14" s="12">
        <f t="shared" si="2"/>
        <v>0</v>
      </c>
      <c r="G14" s="12">
        <v>9057</v>
      </c>
      <c r="H14" s="13">
        <f t="shared" si="0"/>
        <v>9057</v>
      </c>
      <c r="I14" s="14">
        <v>2264</v>
      </c>
      <c r="J14" s="15"/>
      <c r="L14" s="16"/>
      <c r="N14" s="15"/>
    </row>
    <row r="15" spans="1:14" x14ac:dyDescent="0.25">
      <c r="B15" s="17" t="s">
        <v>18</v>
      </c>
      <c r="C15" s="18">
        <f>'[1]Schválení úč. závěrky'!I13</f>
        <v>0</v>
      </c>
      <c r="D15" s="18">
        <f>'[1]Schválení úč. závěrky'!J13</f>
        <v>12240</v>
      </c>
      <c r="E15" s="19">
        <f t="shared" si="1"/>
        <v>12240</v>
      </c>
      <c r="F15" s="20">
        <f t="shared" si="2"/>
        <v>0</v>
      </c>
      <c r="G15" s="20">
        <v>9792</v>
      </c>
      <c r="H15" s="21">
        <f t="shared" si="0"/>
        <v>9792</v>
      </c>
      <c r="I15" s="22">
        <v>2448</v>
      </c>
      <c r="J15" s="15"/>
      <c r="L15" s="16"/>
      <c r="N15" s="15"/>
    </row>
    <row r="16" spans="1:14" x14ac:dyDescent="0.25">
      <c r="B16" s="23" t="s">
        <v>19</v>
      </c>
      <c r="C16" s="10">
        <f>'[1]Schválení úč. závěrky'!I14</f>
        <v>2040.5999999996275</v>
      </c>
      <c r="D16" s="10">
        <f>'[1]Schválení úč. závěrky'!J14</f>
        <v>99700</v>
      </c>
      <c r="E16" s="11">
        <f t="shared" si="1"/>
        <v>101740.59999999963</v>
      </c>
      <c r="F16" s="12">
        <f t="shared" si="2"/>
        <v>2040.5999999996275</v>
      </c>
      <c r="G16" s="12">
        <v>80000</v>
      </c>
      <c r="H16" s="13">
        <f t="shared" si="0"/>
        <v>82040.599999999627</v>
      </c>
      <c r="I16" s="14">
        <v>19700</v>
      </c>
      <c r="J16" s="15"/>
      <c r="L16" s="16"/>
      <c r="N16" s="15"/>
    </row>
    <row r="17" spans="2:14" x14ac:dyDescent="0.25">
      <c r="B17" s="17" t="s">
        <v>20</v>
      </c>
      <c r="C17" s="18">
        <f>'[1]Schválení úč. závěrky'!I15</f>
        <v>142.32999999821186</v>
      </c>
      <c r="D17" s="18">
        <f>'[1]Schválení úč. závěrky'!J15</f>
        <v>95909</v>
      </c>
      <c r="E17" s="19">
        <f>C17+D17</f>
        <v>96051.329999998212</v>
      </c>
      <c r="F17" s="20">
        <f t="shared" si="2"/>
        <v>142.32999999821186</v>
      </c>
      <c r="G17" s="20">
        <v>76909</v>
      </c>
      <c r="H17" s="21">
        <f>F17+G17</f>
        <v>77051.329999998212</v>
      </c>
      <c r="I17" s="22">
        <v>19000</v>
      </c>
      <c r="J17" s="15"/>
      <c r="L17" s="16"/>
      <c r="N17" s="15"/>
    </row>
    <row r="18" spans="2:14" x14ac:dyDescent="0.25">
      <c r="B18" s="23" t="s">
        <v>21</v>
      </c>
      <c r="C18" s="10">
        <f>'[1]Schválení úč. závěrky'!I16</f>
        <v>0</v>
      </c>
      <c r="D18" s="10">
        <f>'[1]Schválení úč. závěrky'!J16</f>
        <v>77020.550000000047</v>
      </c>
      <c r="E18" s="11">
        <f t="shared" si="1"/>
        <v>77020.550000000047</v>
      </c>
      <c r="F18" s="12">
        <f t="shared" si="2"/>
        <v>0</v>
      </c>
      <c r="G18" s="12">
        <v>61620.55</v>
      </c>
      <c r="H18" s="13">
        <f t="shared" si="0"/>
        <v>61620.55</v>
      </c>
      <c r="I18" s="14">
        <v>15400</v>
      </c>
      <c r="J18" s="15"/>
      <c r="L18" s="16"/>
      <c r="N18" s="15"/>
    </row>
    <row r="19" spans="2:14" x14ac:dyDescent="0.25">
      <c r="B19" s="17" t="s">
        <v>22</v>
      </c>
      <c r="C19" s="18">
        <f>'[1]Schválení úč. závěrky'!I17</f>
        <v>0</v>
      </c>
      <c r="D19" s="18">
        <f>'[1]Schválení úč. závěrky'!J17</f>
        <v>9570</v>
      </c>
      <c r="E19" s="19">
        <f t="shared" si="1"/>
        <v>9570</v>
      </c>
      <c r="F19" s="20">
        <f t="shared" si="2"/>
        <v>0</v>
      </c>
      <c r="G19" s="20">
        <v>7670</v>
      </c>
      <c r="H19" s="21">
        <f t="shared" si="0"/>
        <v>7670</v>
      </c>
      <c r="I19" s="22">
        <v>1900</v>
      </c>
      <c r="J19" s="15"/>
      <c r="L19" s="16"/>
      <c r="N19" s="15"/>
    </row>
    <row r="20" spans="2:14" x14ac:dyDescent="0.25">
      <c r="B20" s="23" t="s">
        <v>23</v>
      </c>
      <c r="C20" s="10">
        <f>'[1]Schválení úč. závěrky'!I18</f>
        <v>0</v>
      </c>
      <c r="D20" s="10">
        <f>'[1]Schválení úč. závěrky'!J18</f>
        <v>218748</v>
      </c>
      <c r="E20" s="11">
        <f t="shared" si="1"/>
        <v>218748</v>
      </c>
      <c r="F20" s="12">
        <f t="shared" si="2"/>
        <v>0</v>
      </c>
      <c r="G20" s="12">
        <v>174998</v>
      </c>
      <c r="H20" s="13">
        <f>F20+G20</f>
        <v>174998</v>
      </c>
      <c r="I20" s="14">
        <v>43750</v>
      </c>
      <c r="J20" s="15"/>
      <c r="L20" s="16"/>
      <c r="N20" s="15"/>
    </row>
    <row r="21" spans="2:14" x14ac:dyDescent="0.25">
      <c r="B21" s="17" t="s">
        <v>24</v>
      </c>
      <c r="C21" s="18">
        <f>'[1]Schválení úč. závěrky'!I19</f>
        <v>0</v>
      </c>
      <c r="D21" s="18">
        <f>'[1]Schválení úč. závěrky'!J19</f>
        <v>109364</v>
      </c>
      <c r="E21" s="19">
        <f>C21+D21</f>
        <v>109364</v>
      </c>
      <c r="F21" s="20">
        <f t="shared" si="2"/>
        <v>0</v>
      </c>
      <c r="G21" s="20">
        <v>88364</v>
      </c>
      <c r="H21" s="21">
        <f>F21+G21</f>
        <v>88364</v>
      </c>
      <c r="I21" s="22">
        <v>21000</v>
      </c>
      <c r="J21" s="15"/>
      <c r="L21" s="16"/>
      <c r="N21" s="15"/>
    </row>
    <row r="22" spans="2:14" ht="15.75" thickBot="1" x14ac:dyDescent="0.3">
      <c r="B22" s="24" t="s">
        <v>25</v>
      </c>
      <c r="C22" s="10">
        <f>'[1]Schválení úč. závěrky'!I20</f>
        <v>0</v>
      </c>
      <c r="D22" s="10">
        <f>'[1]Schválení úč. závěrky'!J20</f>
        <v>110050</v>
      </c>
      <c r="E22" s="11">
        <f t="shared" si="1"/>
        <v>110050</v>
      </c>
      <c r="F22" s="12">
        <f t="shared" si="2"/>
        <v>0</v>
      </c>
      <c r="G22" s="12">
        <v>88040</v>
      </c>
      <c r="H22" s="13">
        <f>F22+G22</f>
        <v>88040</v>
      </c>
      <c r="I22" s="14">
        <v>22010</v>
      </c>
      <c r="J22" s="15"/>
      <c r="L22" s="16"/>
      <c r="N22" s="15"/>
    </row>
    <row r="23" spans="2:14" ht="24" customHeight="1" thickBot="1" x14ac:dyDescent="0.3">
      <c r="B23" s="25" t="s">
        <v>26</v>
      </c>
      <c r="C23" s="26">
        <f t="shared" ref="C23:I23" si="3">SUM(C8:C22)</f>
        <v>2182.9299999978393</v>
      </c>
      <c r="D23" s="26">
        <f t="shared" si="3"/>
        <v>1097367.8</v>
      </c>
      <c r="E23" s="26">
        <f t="shared" si="3"/>
        <v>1099550.7299999979</v>
      </c>
      <c r="F23" s="26">
        <f t="shared" si="3"/>
        <v>2182.9299999978393</v>
      </c>
      <c r="G23" s="26">
        <f t="shared" si="3"/>
        <v>882795.8</v>
      </c>
      <c r="H23" s="26">
        <f t="shared" si="3"/>
        <v>884978.72999999789</v>
      </c>
      <c r="I23" s="27">
        <f t="shared" si="3"/>
        <v>214572</v>
      </c>
      <c r="J23" s="15"/>
      <c r="L23" s="16"/>
    </row>
    <row r="24" spans="2:14" ht="15.75" thickBot="1" x14ac:dyDescent="0.3">
      <c r="B24" s="28"/>
      <c r="C24" s="29"/>
      <c r="D24" s="29"/>
      <c r="E24" s="30"/>
      <c r="F24" s="30"/>
      <c r="G24" s="30"/>
      <c r="H24" s="31"/>
      <c r="I24" s="31"/>
      <c r="J24" s="15"/>
      <c r="L24" s="16"/>
    </row>
    <row r="25" spans="2:14" ht="22.5" x14ac:dyDescent="0.25">
      <c r="B25" s="3" t="s">
        <v>2</v>
      </c>
      <c r="C25" s="48" t="s">
        <v>3</v>
      </c>
      <c r="D25" s="49"/>
      <c r="E25" s="50"/>
      <c r="F25" s="48" t="s">
        <v>4</v>
      </c>
      <c r="G25" s="49"/>
      <c r="H25" s="49"/>
      <c r="I25" s="51"/>
      <c r="J25" s="15"/>
      <c r="L25" s="16"/>
    </row>
    <row r="26" spans="2:14" ht="15.75" thickBot="1" x14ac:dyDescent="0.3">
      <c r="B26" s="4" t="s">
        <v>27</v>
      </c>
      <c r="C26" s="5" t="s">
        <v>6</v>
      </c>
      <c r="D26" s="5" t="s">
        <v>7</v>
      </c>
      <c r="E26" s="6" t="s">
        <v>8</v>
      </c>
      <c r="F26" s="42" t="s">
        <v>9</v>
      </c>
      <c r="G26" s="43"/>
      <c r="H26" s="44"/>
      <c r="I26" s="7" t="s">
        <v>10</v>
      </c>
      <c r="J26" s="15"/>
      <c r="L26" s="16"/>
    </row>
    <row r="27" spans="2:14" x14ac:dyDescent="0.25">
      <c r="B27" s="32" t="s">
        <v>28</v>
      </c>
      <c r="C27" s="18">
        <f>'[1]Schválení úč. závěrky'!I25</f>
        <v>0</v>
      </c>
      <c r="D27" s="18">
        <f>'[1]Schválení úč. závěrky'!J25</f>
        <v>293730.2799999998</v>
      </c>
      <c r="E27" s="19">
        <f>C27+D27</f>
        <v>293730.2799999998</v>
      </c>
      <c r="F27" s="20">
        <f t="shared" ref="F27:F35" si="4">C27</f>
        <v>0</v>
      </c>
      <c r="G27" s="20">
        <v>235730.28</v>
      </c>
      <c r="H27" s="19">
        <f>F27+G27</f>
        <v>235730.28</v>
      </c>
      <c r="I27" s="36">
        <v>58000</v>
      </c>
      <c r="J27" s="15"/>
      <c r="L27" s="16"/>
      <c r="N27" s="15"/>
    </row>
    <row r="28" spans="2:14" x14ac:dyDescent="0.25">
      <c r="B28" s="23" t="s">
        <v>29</v>
      </c>
      <c r="C28" s="33">
        <f>'[1]Schválení úč. závěrky'!I26</f>
        <v>0</v>
      </c>
      <c r="D28" s="33">
        <f>'[1]Schválení úč. závěrky'!J26</f>
        <v>791457.91999999993</v>
      </c>
      <c r="E28" s="13">
        <f>C28+D28</f>
        <v>791457.91999999993</v>
      </c>
      <c r="F28" s="12">
        <f t="shared" si="4"/>
        <v>0</v>
      </c>
      <c r="G28" s="34">
        <v>691457.92</v>
      </c>
      <c r="H28" s="13">
        <f>F28+G28</f>
        <v>691457.92</v>
      </c>
      <c r="I28" s="35">
        <v>100000</v>
      </c>
      <c r="J28" s="15"/>
      <c r="L28" s="16"/>
      <c r="N28" s="15"/>
    </row>
    <row r="29" spans="2:14" x14ac:dyDescent="0.25">
      <c r="B29" s="17" t="s">
        <v>30</v>
      </c>
      <c r="C29" s="18">
        <f>'[1]Schválení úč. závěrky'!I27</f>
        <v>0</v>
      </c>
      <c r="D29" s="18">
        <f>'[1]Schválení úč. závěrky'!J27</f>
        <v>298170.35000000009</v>
      </c>
      <c r="E29" s="21">
        <f>C29+D29</f>
        <v>298170.35000000009</v>
      </c>
      <c r="F29" s="20">
        <f t="shared" si="4"/>
        <v>0</v>
      </c>
      <c r="G29" s="20">
        <v>248170.35</v>
      </c>
      <c r="H29" s="21">
        <f t="shared" ref="H29:H34" si="5">F29+G29</f>
        <v>248170.35</v>
      </c>
      <c r="I29" s="36">
        <v>50000</v>
      </c>
      <c r="J29" s="15"/>
      <c r="L29" s="16"/>
      <c r="N29" s="15"/>
    </row>
    <row r="30" spans="2:14" x14ac:dyDescent="0.25">
      <c r="B30" s="23" t="s">
        <v>31</v>
      </c>
      <c r="C30" s="33">
        <f>'[1]Schválení úč. závěrky'!I28</f>
        <v>0</v>
      </c>
      <c r="D30" s="33">
        <f>'[1]Schválení úč. závěrky'!J28</f>
        <v>211870.74</v>
      </c>
      <c r="E30" s="13">
        <f t="shared" ref="E30:E35" si="6">C30+D30</f>
        <v>211870.74</v>
      </c>
      <c r="F30" s="12">
        <f t="shared" si="4"/>
        <v>0</v>
      </c>
      <c r="G30" s="34">
        <v>181870.74</v>
      </c>
      <c r="H30" s="13">
        <f t="shared" si="5"/>
        <v>181870.74</v>
      </c>
      <c r="I30" s="41">
        <v>30000</v>
      </c>
      <c r="J30" s="15"/>
      <c r="L30" s="16"/>
      <c r="N30" s="15"/>
    </row>
    <row r="31" spans="2:14" x14ac:dyDescent="0.25">
      <c r="B31" s="17" t="s">
        <v>32</v>
      </c>
      <c r="C31" s="18">
        <f>'[1]Schválení úč. závěrky'!I29</f>
        <v>0</v>
      </c>
      <c r="D31" s="18">
        <f>'[1]Schválení úč. závěrky'!J29</f>
        <v>88887.839999999851</v>
      </c>
      <c r="E31" s="21">
        <f t="shared" si="6"/>
        <v>88887.839999999851</v>
      </c>
      <c r="F31" s="20">
        <f t="shared" si="4"/>
        <v>0</v>
      </c>
      <c r="G31" s="20">
        <v>71887.839999999997</v>
      </c>
      <c r="H31" s="21">
        <f t="shared" si="5"/>
        <v>71887.839999999997</v>
      </c>
      <c r="I31" s="36">
        <v>17000</v>
      </c>
      <c r="J31" s="15"/>
      <c r="L31" s="16"/>
      <c r="N31" s="15"/>
    </row>
    <row r="32" spans="2:14" x14ac:dyDescent="0.25">
      <c r="B32" s="23" t="s">
        <v>33</v>
      </c>
      <c r="C32" s="33">
        <f>'[1]Schválení úč. závěrky'!I30</f>
        <v>0</v>
      </c>
      <c r="D32" s="33">
        <f>'[1]Schválení úč. závěrky'!J30</f>
        <v>983606.58999999985</v>
      </c>
      <c r="E32" s="13">
        <f t="shared" si="6"/>
        <v>983606.58999999985</v>
      </c>
      <c r="F32" s="12">
        <f t="shared" si="4"/>
        <v>0</v>
      </c>
      <c r="G32" s="34">
        <v>788606.59</v>
      </c>
      <c r="H32" s="13">
        <f t="shared" si="5"/>
        <v>788606.59</v>
      </c>
      <c r="I32" s="35">
        <v>195000</v>
      </c>
      <c r="J32" s="15"/>
      <c r="L32" s="16"/>
      <c r="N32" s="15"/>
    </row>
    <row r="33" spans="2:14" x14ac:dyDescent="0.25">
      <c r="B33" s="17" t="s">
        <v>34</v>
      </c>
      <c r="C33" s="18">
        <f>'[1]Schválení úč. závěrky'!I31</f>
        <v>0</v>
      </c>
      <c r="D33" s="18">
        <f>'[1]Schválení úč. závěrky'!J31</f>
        <v>381696.76</v>
      </c>
      <c r="E33" s="21">
        <f t="shared" si="6"/>
        <v>381696.76</v>
      </c>
      <c r="F33" s="20">
        <f t="shared" si="4"/>
        <v>0</v>
      </c>
      <c r="G33" s="20">
        <v>305696.76</v>
      </c>
      <c r="H33" s="21">
        <f t="shared" si="5"/>
        <v>305696.76</v>
      </c>
      <c r="I33" s="36">
        <v>76000</v>
      </c>
      <c r="J33" s="15"/>
      <c r="L33" s="16"/>
      <c r="N33" s="15"/>
    </row>
    <row r="34" spans="2:14" x14ac:dyDescent="0.25">
      <c r="B34" s="23" t="s">
        <v>35</v>
      </c>
      <c r="C34" s="33">
        <f>'[1]Schválení úč. závěrky'!I32</f>
        <v>0</v>
      </c>
      <c r="D34" s="33">
        <f>'[1]Schválení úč. závěrky'!J32</f>
        <v>292503.53000000003</v>
      </c>
      <c r="E34" s="13">
        <f t="shared" si="6"/>
        <v>292503.53000000003</v>
      </c>
      <c r="F34" s="12">
        <f t="shared" si="4"/>
        <v>0</v>
      </c>
      <c r="G34" s="34">
        <v>234003.53</v>
      </c>
      <c r="H34" s="13">
        <f t="shared" si="5"/>
        <v>234003.53</v>
      </c>
      <c r="I34" s="35">
        <v>58500</v>
      </c>
      <c r="J34" s="15"/>
      <c r="L34" s="16"/>
      <c r="N34" s="15"/>
    </row>
    <row r="35" spans="2:14" ht="15.75" thickBot="1" x14ac:dyDescent="0.3">
      <c r="B35" s="37" t="s">
        <v>36</v>
      </c>
      <c r="C35" s="18">
        <f>'[1]Schválení úč. závěrky'!I33</f>
        <v>0</v>
      </c>
      <c r="D35" s="18">
        <f>'[1]Schválení úč. závěrky'!J33</f>
        <v>1315028.1000000001</v>
      </c>
      <c r="E35" s="38">
        <f t="shared" si="6"/>
        <v>1315028.1000000001</v>
      </c>
      <c r="F35" s="20">
        <f t="shared" si="4"/>
        <v>0</v>
      </c>
      <c r="G35" s="20">
        <v>1052022.48</v>
      </c>
      <c r="H35" s="38">
        <f>F35+G35</f>
        <v>1052022.48</v>
      </c>
      <c r="I35" s="36">
        <v>263005.62</v>
      </c>
      <c r="J35" s="15"/>
      <c r="L35" s="16"/>
      <c r="N35" s="15"/>
    </row>
    <row r="36" spans="2:14" ht="21" customHeight="1" thickBot="1" x14ac:dyDescent="0.3">
      <c r="B36" s="39" t="s">
        <v>37</v>
      </c>
      <c r="C36" s="26">
        <f t="shared" ref="C36:I36" si="7">SUM(C27:C35)</f>
        <v>0</v>
      </c>
      <c r="D36" s="26">
        <f t="shared" si="7"/>
        <v>4656952.1099999994</v>
      </c>
      <c r="E36" s="26">
        <f t="shared" si="7"/>
        <v>4656952.1099999994</v>
      </c>
      <c r="F36" s="40">
        <f t="shared" si="7"/>
        <v>0</v>
      </c>
      <c r="G36" s="40">
        <f t="shared" si="7"/>
        <v>3809446.49</v>
      </c>
      <c r="H36" s="40">
        <f t="shared" si="7"/>
        <v>3809446.49</v>
      </c>
      <c r="I36" s="27">
        <f t="shared" si="7"/>
        <v>847505.62</v>
      </c>
      <c r="J36" s="15"/>
    </row>
    <row r="38" spans="2:14" x14ac:dyDescent="0.25">
      <c r="J38" s="15"/>
    </row>
  </sheetData>
  <mergeCells count="8">
    <mergeCell ref="F26:H26"/>
    <mergeCell ref="A3:I3"/>
    <mergeCell ref="A4:I4"/>
    <mergeCell ref="C6:E6"/>
    <mergeCell ref="F6:I6"/>
    <mergeCell ref="F7:H7"/>
    <mergeCell ref="C25:E25"/>
    <mergeCell ref="F25:I25"/>
  </mergeCells>
  <pageMargins left="0.70866141732283472" right="0.70866141732283472" top="0.78740157480314965" bottom="0.78740157480314965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UMC Praha 11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Dvořáková Marie (EO) P11</dc:creator>
  <cp:lastModifiedBy>Smítková Jana (OKS) P11</cp:lastModifiedBy>
  <cp:lastPrinted>2026-04-29T08:52:41Z</cp:lastPrinted>
  <dcterms:created xsi:type="dcterms:W3CDTF">2026-04-27T08:17:00Z</dcterms:created>
  <dcterms:modified xsi:type="dcterms:W3CDTF">2026-05-21T11:39:30Z</dcterms:modified>
</cp:coreProperties>
</file>